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dion/Downloads/"/>
    </mc:Choice>
  </mc:AlternateContent>
  <xr:revisionPtr revIDLastSave="0" documentId="13_ncr:1_{7772C5BC-D987-AD45-BD12-CF52178B767B}" xr6:coauthVersionLast="47" xr6:coauthVersionMax="47" xr10:uidLastSave="{00000000-0000-0000-0000-000000000000}"/>
  <bookViews>
    <workbookView xWindow="0" yWindow="460" windowWidth="28800" windowHeight="15820" xr2:uid="{519B73A8-B35E-476B-9658-C5BB7AE0ADB3}"/>
  </bookViews>
  <sheets>
    <sheet name="NPV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F6" i="5" s="1"/>
  <c r="E6" i="5" s="1"/>
  <c r="D6" i="5" s="1"/>
  <c r="C6" i="5" s="1"/>
  <c r="G8" i="5"/>
  <c r="F8" i="5" s="1"/>
  <c r="E8" i="5" s="1"/>
  <c r="D8" i="5" s="1"/>
  <c r="C8" i="5" s="1"/>
  <c r="I6" i="5"/>
  <c r="H5" i="5"/>
  <c r="I5" i="5" s="1"/>
  <c r="J5" i="5" s="1"/>
  <c r="K5" i="5" s="1"/>
  <c r="G5" i="5" l="1"/>
  <c r="F5" i="5" s="1"/>
  <c r="G7" i="5"/>
  <c r="G9" i="5"/>
  <c r="H7" i="5"/>
  <c r="H9" i="5" s="1"/>
  <c r="I7" i="5"/>
  <c r="I9" i="5" s="1"/>
  <c r="J6" i="5"/>
  <c r="F7" i="5" l="1"/>
  <c r="F9" i="5" s="1"/>
  <c r="E5" i="5"/>
  <c r="K6" i="5"/>
  <c r="K7" i="5" s="1"/>
  <c r="K9" i="5" s="1"/>
  <c r="L9" i="5" s="1"/>
  <c r="J7" i="5"/>
  <c r="J9" i="5" s="1"/>
  <c r="E7" i="5" l="1"/>
  <c r="E9" i="5" s="1"/>
  <c r="D5" i="5"/>
  <c r="H11" i="5"/>
  <c r="D7" i="5" l="1"/>
  <c r="D9" i="5" s="1"/>
  <c r="C5" i="5"/>
  <c r="C7" i="5" s="1"/>
  <c r="C9" i="5" s="1"/>
</calcChain>
</file>

<file path=xl/sharedStrings.xml><?xml version="1.0" encoding="utf-8"?>
<sst xmlns="http://schemas.openxmlformats.org/spreadsheetml/2006/main" count="8" uniqueCount="8">
  <si>
    <t>Net Income</t>
  </si>
  <si>
    <t>$M</t>
  </si>
  <si>
    <t>2027+</t>
  </si>
  <si>
    <t>Other Operating Cash</t>
  </si>
  <si>
    <t>Net Operating Cash</t>
  </si>
  <si>
    <t>CapEx</t>
  </si>
  <si>
    <t>FCF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</si>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</sst>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3" fillId="0" borderId="0" xfId="0" applyFont="1"/>
    <xf numFmtId="0" fontId="2" fillId="3" borderId="0" xfId="0" applyFont="1" applyFill="1" applyAlignment="1">
      <alignment horizontal="center"/>
    </xf>
    <xf numFmtId="164" fontId="0" fillId="0" borderId="0" xfId="0" applyNumberFormat="1"/>
    <xf numFmtId="164" fontId="3" fillId="4" borderId="0" xfId="0" applyNumberFormat="1" applyFont="1" applyFill="1" applyAlignment="1">
      <alignment horizontal="right"/>
    </xf>
    <xf numFmtId="164" fontId="3" fillId="4" borderId="0" xfId="1" applyNumberFormat="1" applyFont="1" applyFill="1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left" indent="2"/>
    </xf>
    <xf numFmtId="164" fontId="0" fillId="2" borderId="0" xfId="1" applyNumberFormat="1" applyFont="1" applyFill="1" applyAlignment="1">
      <alignment horizontal="left" indent="2"/>
    </xf>
    <xf numFmtId="166" fontId="0" fillId="0" borderId="0" xfId="2" applyNumberFormat="1" applyFont="1" applyAlignment="1">
      <alignment horizontal="left"/>
    </xf>
    <xf numFmtId="166" fontId="0" fillId="0" borderId="0" xfId="0" applyNumberFormat="1"/>
    <xf numFmtId="0" fontId="0" fillId="0" borderId="0" xfId="0" applyFill="1"/>
    <xf numFmtId="164" fontId="0" fillId="0" borderId="0" xfId="1" applyNumberFormat="1" applyFont="1" applyFill="1" applyAlignment="1">
      <alignment horizontal="left" indent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0C27-EBEC-4160-8606-BE20C12B245E}">
  <dimension ref="B3:L20"/>
  <sheetViews>
    <sheetView showGridLines="0" tabSelected="1" workbookViewId="0">
      <selection activeCell="G17" sqref="G17"/>
    </sheetView>
  </sheetViews>
  <sheetFormatPr baseColWidth="10" defaultColWidth="8.83203125" defaultRowHeight="15" x14ac:dyDescent="0.2"/>
  <cols>
    <col min="2" max="2" width="20.33203125" bestFit="1" customWidth="1"/>
    <col min="3" max="12" width="10.5" customWidth="1"/>
  </cols>
  <sheetData>
    <row r="3" spans="2:12" x14ac:dyDescent="0.2">
      <c r="B3" s="2" t="s">
        <v>1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  <c r="H3" s="3">
        <v>2023</v>
      </c>
      <c r="I3" s="3">
        <v>2024</v>
      </c>
      <c r="J3" s="3">
        <v>2025</v>
      </c>
      <c r="K3" s="3">
        <v>2026</v>
      </c>
      <c r="L3" s="3" t="s">
        <v>2</v>
      </c>
    </row>
    <row r="4" spans="2:12" ht="6.75" customHeight="1" x14ac:dyDescent="0.2">
      <c r="B4" s="2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x14ac:dyDescent="0.2">
      <c r="B5" t="s">
        <v>0</v>
      </c>
      <c r="C5" s="8">
        <f>D5*0.98</f>
        <v>4551.2412118880002</v>
      </c>
      <c r="D5" s="8">
        <f>E5*0.98</f>
        <v>4644.1236856000005</v>
      </c>
      <c r="E5" s="8">
        <f>F5*0.98</f>
        <v>4738.9017200000008</v>
      </c>
      <c r="F5" s="8">
        <f>G5*0.98</f>
        <v>4835.6140000000005</v>
      </c>
      <c r="G5" s="8">
        <f>H5*0.98</f>
        <v>4934.3</v>
      </c>
      <c r="H5" s="8">
        <f>((5.13-4.94)/2+4.94)*1000</f>
        <v>5035</v>
      </c>
      <c r="I5" s="8">
        <f>H5*1.02</f>
        <v>5135.7</v>
      </c>
      <c r="J5" s="8">
        <f t="shared" ref="I5:K6" si="0">I5*1.04</f>
        <v>5341.1279999999997</v>
      </c>
      <c r="K5" s="8">
        <f t="shared" si="0"/>
        <v>5554.7731199999998</v>
      </c>
      <c r="L5" s="8"/>
    </row>
    <row r="6" spans="2:12" x14ac:dyDescent="0.2">
      <c r="B6" t="s">
        <v>3</v>
      </c>
      <c r="C6" s="8">
        <f>D6*0.98</f>
        <v>3886.8594262400002</v>
      </c>
      <c r="D6" s="8">
        <f>E6*0.98</f>
        <v>3966.1830880000002</v>
      </c>
      <c r="E6" s="8">
        <f>F6*0.98</f>
        <v>4047.1256000000003</v>
      </c>
      <c r="F6" s="8">
        <f>G6*0.98</f>
        <v>4129.72</v>
      </c>
      <c r="G6" s="8">
        <f>H6*0.98</f>
        <v>4214</v>
      </c>
      <c r="H6" s="8">
        <v>4300</v>
      </c>
      <c r="I6" s="8">
        <f t="shared" si="0"/>
        <v>4472</v>
      </c>
      <c r="J6" s="8">
        <f t="shared" si="0"/>
        <v>4650.88</v>
      </c>
      <c r="K6" s="8">
        <f t="shared" si="0"/>
        <v>4836.9152000000004</v>
      </c>
      <c r="L6" s="8"/>
    </row>
    <row r="7" spans="2:12" x14ac:dyDescent="0.2">
      <c r="B7" s="1" t="s">
        <v>4</v>
      </c>
      <c r="C7" s="9">
        <f>SUM(C5:C6)</f>
        <v>8438.1006381280004</v>
      </c>
      <c r="D7" s="9">
        <f>SUM(D5:D6)</f>
        <v>8610.3067736000012</v>
      </c>
      <c r="E7" s="9">
        <f>SUM(E5:E6)</f>
        <v>8786.0273200000011</v>
      </c>
      <c r="F7" s="9">
        <f>SUM(F5:F6)</f>
        <v>8965.3340000000007</v>
      </c>
      <c r="G7" s="9">
        <f>SUM(G5:G6)</f>
        <v>9148.2999999999993</v>
      </c>
      <c r="H7" s="9">
        <f>SUM(H5:H6)</f>
        <v>9335</v>
      </c>
      <c r="I7" s="9">
        <f>SUM(I5:I6)</f>
        <v>9607.7000000000007</v>
      </c>
      <c r="J7" s="9">
        <f>SUM(J5:J6)</f>
        <v>9992.0079999999998</v>
      </c>
      <c r="K7" s="9">
        <f>SUM(K5:K6)</f>
        <v>10391.688320000001</v>
      </c>
      <c r="L7" s="9"/>
    </row>
    <row r="8" spans="2:12" x14ac:dyDescent="0.2">
      <c r="B8" t="s">
        <v>5</v>
      </c>
      <c r="C8" s="8">
        <f>D8*0.98</f>
        <v>4248.4277449600004</v>
      </c>
      <c r="D8" s="8">
        <f>E8*0.98</f>
        <v>4335.1303520000001</v>
      </c>
      <c r="E8" s="8">
        <f>F8*0.98</f>
        <v>4423.6023999999998</v>
      </c>
      <c r="F8" s="8">
        <f>G8*0.98</f>
        <v>4513.88</v>
      </c>
      <c r="G8" s="8">
        <f>H8*0.98</f>
        <v>4606</v>
      </c>
      <c r="H8" s="8">
        <v>4700</v>
      </c>
      <c r="I8" s="8">
        <v>4600</v>
      </c>
      <c r="J8" s="8">
        <v>4600</v>
      </c>
      <c r="K8" s="8">
        <v>4600</v>
      </c>
      <c r="L8" s="8"/>
    </row>
    <row r="9" spans="2:12" x14ac:dyDescent="0.2">
      <c r="B9" s="1" t="s">
        <v>6</v>
      </c>
      <c r="C9" s="9">
        <f>C7-C8</f>
        <v>4189.672893168</v>
      </c>
      <c r="D9" s="9">
        <f>D7-D8</f>
        <v>4275.176421600001</v>
      </c>
      <c r="E9" s="9">
        <f>E7-E8</f>
        <v>4362.4249200000013</v>
      </c>
      <c r="F9" s="9">
        <f>F7-F8</f>
        <v>4451.4540000000006</v>
      </c>
      <c r="G9" s="9">
        <f>G7-G8</f>
        <v>4542.2999999999993</v>
      </c>
      <c r="H9" s="9">
        <f>H7-H8</f>
        <v>4635</v>
      </c>
      <c r="I9" s="9">
        <f t="shared" ref="I9:K9" si="1">I7-I8</f>
        <v>5007.7000000000007</v>
      </c>
      <c r="J9" s="9">
        <f t="shared" si="1"/>
        <v>5392.0079999999998</v>
      </c>
      <c r="K9" s="9">
        <f t="shared" si="1"/>
        <v>5791.6883200000011</v>
      </c>
      <c r="L9" s="9">
        <f>K9*(1+0.03)/(0.1-0.03)</f>
        <v>85220.556708571443</v>
      </c>
    </row>
    <row r="10" spans="2:12" s="12" customFormat="1" x14ac:dyDescent="0.2"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2:12" x14ac:dyDescent="0.2">
      <c r="B11" s="5" t="s">
        <v>7</v>
      </c>
      <c r="C11" s="5"/>
      <c r="D11" s="5"/>
      <c r="E11" s="5"/>
      <c r="F11" s="5"/>
      <c r="G11" s="5"/>
      <c r="H11" s="6">
        <f>NPV(0.1, H9:L9)</f>
        <v>69274.388697103015</v>
      </c>
      <c r="I11" s="4"/>
      <c r="J11" s="4"/>
      <c r="K11" s="4"/>
      <c r="L11" s="4"/>
    </row>
    <row r="19" spans="8:8" x14ac:dyDescent="0.2">
      <c r="H19" s="10"/>
    </row>
    <row r="20" spans="8:8" x14ac:dyDescent="0.2">
      <c r="H20" s="11"/>
    </row>
  </sheetData>
  <pageMargins left="0.7" right="0.7" top="0.75" bottom="0.75" header="0.3" footer="0.3"/>
  <pageSetup orientation="portrait" r:id="rId1"/>
  <ignoredErrors>
    <ignoredError sqref="C7: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NPV</vt:lpstr>
    </vt:vector>
  </TitlesOfParts>
  <Company>The Walt Disney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Dion, Michael</dc:creator>
  <cp:lastModifiedBy>Mike Dion</cp:lastModifiedBy>
  <dcterms:created xsi:type="dcterms:W3CDTF">2023-08-25T13:54:38Z</dcterms:created>
  <dcterms:modified xsi:type="dcterms:W3CDTF">2024-03-26T16:17:23Z</dcterms:modified>
</cp:coreProperties>
</file>