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onm007\Downloads\"/>
    </mc:Choice>
  </mc:AlternateContent>
  <xr:revisionPtr revIDLastSave="0" documentId="13_ncr:1_{24431AC7-08DC-4C26-BB39-C8ED29D2EC3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NPV" sheetId="1" r:id="rId1"/>
    <sheet name="Example 1" sheetId="2" r:id="rId2"/>
    <sheet name="Example 2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F15" i="3" s="1"/>
  <c r="D14" i="3"/>
  <c r="D16" i="3" s="1"/>
  <c r="C14" i="3"/>
  <c r="C16" i="3" s="1"/>
  <c r="F9" i="3"/>
  <c r="F11" i="3" s="1"/>
  <c r="F14" i="3" s="1"/>
  <c r="F16" i="3" s="1"/>
  <c r="E9" i="3"/>
  <c r="E11" i="3" s="1"/>
  <c r="E14" i="3" s="1"/>
  <c r="E16" i="3" s="1"/>
  <c r="D9" i="3"/>
  <c r="C9" i="3"/>
  <c r="G7" i="3"/>
  <c r="G9" i="3" s="1"/>
  <c r="G11" i="3" s="1"/>
  <c r="G14" i="3" s="1"/>
  <c r="G16" i="3" s="1"/>
  <c r="H16" i="3" s="1"/>
  <c r="F7" i="3"/>
  <c r="E7" i="3"/>
  <c r="D7" i="3"/>
  <c r="C7" i="3"/>
  <c r="E17" i="3" l="1"/>
  <c r="E19" i="3" s="1"/>
  <c r="C12" i="2" l="1"/>
  <c r="D8" i="2"/>
  <c r="C8" i="2"/>
  <c r="G15" i="1"/>
  <c r="F15" i="1"/>
  <c r="E15" i="1"/>
  <c r="D15" i="1"/>
  <c r="C15" i="1"/>
  <c r="C19" i="1" s="1"/>
  <c r="D12" i="2"/>
</calcChain>
</file>

<file path=xl/sharedStrings.xml><?xml version="1.0" encoding="utf-8"?>
<sst xmlns="http://schemas.openxmlformats.org/spreadsheetml/2006/main" count="48" uniqueCount="42">
  <si>
    <t>Formula Option 1 - Enter Values Manually</t>
  </si>
  <si>
    <t>=NPV(Discount Rate, Value 1, Value 2, Value X)</t>
  </si>
  <si>
    <t>Formula Option 2 - Reference A Data Set</t>
  </si>
  <si>
    <t>=NPV(Discount Rate, C12:H12)</t>
  </si>
  <si>
    <t>Step 1 - Select a Discount Rate</t>
  </si>
  <si>
    <t>Discount Rate</t>
  </si>
  <si>
    <t>Step 2 - Create a Cash Flow Table</t>
  </si>
  <si>
    <t>Year 1</t>
  </si>
  <si>
    <t>Year 2</t>
  </si>
  <si>
    <t>Year 3</t>
  </si>
  <si>
    <t>Year 4</t>
  </si>
  <si>
    <t>Year 5</t>
  </si>
  <si>
    <t>Revenue</t>
  </si>
  <si>
    <t>Expense</t>
  </si>
  <si>
    <t>Income</t>
  </si>
  <si>
    <t>Step 3 - Input the Formula</t>
  </si>
  <si>
    <t>=NPV(B9,C15:G15)</t>
  </si>
  <si>
    <t>Result:</t>
  </si>
  <si>
    <t>Coffee Shop Investment</t>
  </si>
  <si>
    <t>Year 0</t>
  </si>
  <si>
    <t>Investment</t>
  </si>
  <si>
    <t>Incremental Revenue</t>
  </si>
  <si>
    <t>Cash Flow</t>
  </si>
  <si>
    <t>Net Present Value</t>
  </si>
  <si>
    <t>$M</t>
  </si>
  <si>
    <t>2027+</t>
  </si>
  <si>
    <t>Cost of Revenue</t>
  </si>
  <si>
    <t>Cost</t>
  </si>
  <si>
    <t>Gross Margin</t>
  </si>
  <si>
    <t>Discount</t>
  </si>
  <si>
    <t>Other Operating Costs</t>
  </si>
  <si>
    <t>Long-Run</t>
  </si>
  <si>
    <t>Operating Income</t>
  </si>
  <si>
    <t>Net Income</t>
  </si>
  <si>
    <t>Other Operating Cash</t>
  </si>
  <si>
    <t>Adjustments</t>
  </si>
  <si>
    <t>Net Operating Cash</t>
  </si>
  <si>
    <t>CapEx</t>
  </si>
  <si>
    <t>FCF</t>
  </si>
  <si>
    <t>NPV</t>
  </si>
  <si>
    <t>Shares</t>
  </si>
  <si>
    <t>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</si>
</sst>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7" formatCode="_(&quot;$&quot;* #,##0.0_);_(&quot;$&quot;* \(#,##0.0\);_(&quot;$&quot;* &quot;-&quot;??_);_(@_)"/>
    <numFmt numFmtId="168" formatCode="_(&quot;$&quot;* #,##0_);_(&quot;$&quot;* \(#,##0\);_(&quot;$&quot;* &quot;-&quot;??_);_(@_)"/>
    <numFmt numFmtId="170" formatCode="_(* #,##0_);_(* \(#,##0\);_(* &quot;-&quot;??_);_(@_)"/>
    <numFmt numFmtId="171" formatCode="0.0%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 Black"/>
      <family val="2"/>
    </font>
    <font>
      <sz val="11"/>
      <color theme="1"/>
      <name val="Arial"/>
      <family val="2"/>
    </font>
    <font>
      <sz val="11"/>
      <color rgb="FF4472C4"/>
      <name val="Arial"/>
      <family val="2"/>
    </font>
    <font>
      <sz val="11"/>
      <color rgb="FF000000"/>
      <name val="Arial Black"/>
      <family val="2"/>
    </font>
    <font>
      <sz val="11"/>
      <color theme="1"/>
      <name val="Arial Black"/>
      <family val="2"/>
    </font>
    <font>
      <sz val="10"/>
      <color rgb="FF000000"/>
      <name val="Arial Black"/>
      <family val="2"/>
    </font>
    <font>
      <sz val="10"/>
      <color theme="1"/>
      <name val="Arial Black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quotePrefix="1" applyFont="1"/>
    <xf numFmtId="9" fontId="4" fillId="2" borderId="0" xfId="0" applyNumberFormat="1" applyFont="1" applyFill="1"/>
    <xf numFmtId="0" fontId="1" fillId="0" borderId="0" xfId="0" applyFont="1" applyAlignment="1">
      <alignment horizontal="center" vertical="center"/>
    </xf>
    <xf numFmtId="5" fontId="3" fillId="0" borderId="0" xfId="0" applyNumberFormat="1" applyFont="1"/>
    <xf numFmtId="0" fontId="7" fillId="3" borderId="0" xfId="0" applyFont="1" applyFill="1"/>
    <xf numFmtId="5" fontId="8" fillId="3" borderId="0" xfId="0" applyNumberFormat="1" applyFont="1" applyFill="1"/>
    <xf numFmtId="0" fontId="5" fillId="0" borderId="0" xfId="0" applyFont="1"/>
    <xf numFmtId="6" fontId="6" fillId="4" borderId="0" xfId="0" applyNumberFormat="1" applyFont="1" applyFill="1"/>
    <xf numFmtId="0" fontId="1" fillId="0" borderId="0" xfId="0" quotePrefix="1" applyFont="1" applyFill="1"/>
    <xf numFmtId="0" fontId="3" fillId="0" borderId="0" xfId="0" applyFont="1" applyFill="1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5" fontId="3" fillId="0" borderId="0" xfId="0" applyNumberFormat="1" applyFont="1" applyFill="1"/>
    <xf numFmtId="0" fontId="7" fillId="0" borderId="0" xfId="0" applyFont="1" applyFill="1"/>
    <xf numFmtId="5" fontId="8" fillId="0" borderId="0" xfId="0" applyNumberFormat="1" applyFont="1" applyFill="1"/>
    <xf numFmtId="0" fontId="5" fillId="0" borderId="0" xfId="0" applyFont="1" applyFill="1"/>
    <xf numFmtId="6" fontId="6" fillId="0" borderId="0" xfId="0" applyNumberFormat="1" applyFont="1" applyFill="1"/>
    <xf numFmtId="9" fontId="3" fillId="0" borderId="0" xfId="0" applyNumberFormat="1" applyFont="1" applyFill="1"/>
    <xf numFmtId="9" fontId="1" fillId="0" borderId="0" xfId="0" applyNumberFormat="1" applyFont="1" applyFill="1"/>
    <xf numFmtId="168" fontId="3" fillId="0" borderId="0" xfId="0" applyNumberFormat="1" applyFont="1" applyFill="1"/>
    <xf numFmtId="6" fontId="3" fillId="0" borderId="0" xfId="0" applyNumberFormat="1" applyFont="1" applyFill="1"/>
    <xf numFmtId="0" fontId="11" fillId="0" borderId="0" xfId="0" applyFont="1"/>
    <xf numFmtId="0" fontId="10" fillId="5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170" fontId="0" fillId="0" borderId="0" xfId="1" applyNumberFormat="1" applyFont="1" applyFill="1" applyAlignment="1">
      <alignment horizontal="left" indent="2"/>
    </xf>
    <xf numFmtId="170" fontId="12" fillId="6" borderId="0" xfId="1" applyNumberFormat="1" applyFont="1" applyFill="1" applyAlignment="1">
      <alignment horizontal="left" indent="2"/>
    </xf>
    <xf numFmtId="9" fontId="0" fillId="0" borderId="0" xfId="0" applyNumberFormat="1"/>
    <xf numFmtId="170" fontId="11" fillId="0" borderId="0" xfId="1" applyNumberFormat="1" applyFont="1" applyFill="1" applyAlignment="1">
      <alignment horizontal="left" indent="2"/>
    </xf>
    <xf numFmtId="170" fontId="10" fillId="0" borderId="0" xfId="1" applyNumberFormat="1" applyFont="1" applyFill="1" applyAlignment="1">
      <alignment horizontal="left" indent="2"/>
    </xf>
    <xf numFmtId="170" fontId="0" fillId="0" borderId="0" xfId="1" applyNumberFormat="1" applyFont="1" applyAlignment="1">
      <alignment horizontal="left" indent="2"/>
    </xf>
    <xf numFmtId="0" fontId="0" fillId="7" borderId="0" xfId="0" applyFill="1"/>
    <xf numFmtId="170" fontId="0" fillId="7" borderId="0" xfId="1" applyNumberFormat="1" applyFont="1" applyFill="1" applyAlignment="1">
      <alignment horizontal="left" indent="2"/>
    </xf>
    <xf numFmtId="170" fontId="11" fillId="8" borderId="0" xfId="0" applyNumberFormat="1" applyFont="1" applyFill="1" applyAlignment="1">
      <alignment horizontal="right"/>
    </xf>
    <xf numFmtId="0" fontId="0" fillId="8" borderId="0" xfId="0" applyFill="1"/>
    <xf numFmtId="170" fontId="11" fillId="8" borderId="0" xfId="1" applyNumberFormat="1" applyFont="1" applyFill="1"/>
    <xf numFmtId="170" fontId="0" fillId="0" borderId="0" xfId="0" applyNumberFormat="1"/>
    <xf numFmtId="168" fontId="0" fillId="0" borderId="0" xfId="2" applyNumberFormat="1" applyFont="1" applyAlignment="1">
      <alignment horizontal="left"/>
    </xf>
    <xf numFmtId="167" fontId="0" fillId="0" borderId="0" xfId="2" applyNumberFormat="1" applyFont="1" applyAlignment="1">
      <alignment horizontal="left"/>
    </xf>
    <xf numFmtId="44" fontId="0" fillId="0" borderId="0" xfId="0" applyNumberFormat="1"/>
    <xf numFmtId="171" fontId="0" fillId="0" borderId="0" xfId="3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9"/>
  <sheetViews>
    <sheetView showGridLines="0" workbookViewId="0">
      <selection activeCell="B19" sqref="B19"/>
    </sheetView>
  </sheetViews>
  <sheetFormatPr defaultColWidth="9.140625" defaultRowHeight="14.25" x14ac:dyDescent="0.2"/>
  <cols>
    <col min="1" max="2" width="9.140625" style="3"/>
    <col min="3" max="3" width="11.7109375" style="3" bestFit="1" customWidth="1"/>
    <col min="4" max="7" width="10.85546875" style="3" bestFit="1" customWidth="1"/>
    <col min="8" max="16384" width="9.140625" style="3"/>
  </cols>
  <sheetData>
    <row r="1" spans="2:7" ht="11.25" customHeight="1" x14ac:dyDescent="0.2"/>
    <row r="2" spans="2:7" ht="18.75" x14ac:dyDescent="0.4">
      <c r="B2" s="2" t="s">
        <v>0</v>
      </c>
    </row>
    <row r="3" spans="2:7" x14ac:dyDescent="0.2">
      <c r="B3" s="4" t="s">
        <v>1</v>
      </c>
    </row>
    <row r="4" spans="2:7" ht="12" customHeight="1" x14ac:dyDescent="0.2"/>
    <row r="5" spans="2:7" ht="18.75" x14ac:dyDescent="0.4">
      <c r="B5" s="2" t="s">
        <v>2</v>
      </c>
    </row>
    <row r="6" spans="2:7" x14ac:dyDescent="0.2">
      <c r="B6" s="4" t="s">
        <v>3</v>
      </c>
    </row>
    <row r="7" spans="2:7" ht="12" customHeight="1" x14ac:dyDescent="0.2"/>
    <row r="8" spans="2:7" ht="18.75" x14ac:dyDescent="0.4">
      <c r="B8" s="2" t="s">
        <v>4</v>
      </c>
    </row>
    <row r="9" spans="2:7" x14ac:dyDescent="0.2">
      <c r="B9" s="5">
        <v>0.03</v>
      </c>
      <c r="C9" s="1" t="s">
        <v>5</v>
      </c>
    </row>
    <row r="10" spans="2:7" ht="12" customHeight="1" x14ac:dyDescent="0.2"/>
    <row r="11" spans="2:7" ht="18.75" x14ac:dyDescent="0.4">
      <c r="B11" s="2" t="s">
        <v>6</v>
      </c>
    </row>
    <row r="12" spans="2:7" x14ac:dyDescent="0.2">
      <c r="C12" s="6" t="s">
        <v>7</v>
      </c>
      <c r="D12" s="6" t="s">
        <v>8</v>
      </c>
      <c r="E12" s="6" t="s">
        <v>9</v>
      </c>
      <c r="F12" s="6" t="s">
        <v>10</v>
      </c>
      <c r="G12" s="6" t="s">
        <v>11</v>
      </c>
    </row>
    <row r="13" spans="2:7" x14ac:dyDescent="0.2">
      <c r="B13" s="1" t="s">
        <v>12</v>
      </c>
      <c r="C13" s="7">
        <v>0</v>
      </c>
      <c r="D13" s="7">
        <v>100</v>
      </c>
      <c r="E13" s="7">
        <v>200</v>
      </c>
      <c r="F13" s="7">
        <v>200</v>
      </c>
      <c r="G13" s="7">
        <v>200</v>
      </c>
    </row>
    <row r="14" spans="2:7" x14ac:dyDescent="0.2">
      <c r="B14" s="1" t="s">
        <v>13</v>
      </c>
      <c r="C14" s="7">
        <v>100</v>
      </c>
      <c r="D14" s="7">
        <v>100</v>
      </c>
      <c r="E14" s="7">
        <v>100</v>
      </c>
      <c r="F14" s="7">
        <v>100</v>
      </c>
      <c r="G14" s="7">
        <v>100</v>
      </c>
    </row>
    <row r="15" spans="2:7" ht="15.75" x14ac:dyDescent="0.3">
      <c r="B15" s="8" t="s">
        <v>14</v>
      </c>
      <c r="C15" s="9">
        <f>C13-C14</f>
        <v>-100</v>
      </c>
      <c r="D15" s="9">
        <f t="shared" ref="D15:G15" si="0">D13-D14</f>
        <v>0</v>
      </c>
      <c r="E15" s="9">
        <f t="shared" si="0"/>
        <v>100</v>
      </c>
      <c r="F15" s="9">
        <f t="shared" si="0"/>
        <v>100</v>
      </c>
      <c r="G15" s="9">
        <f t="shared" si="0"/>
        <v>100</v>
      </c>
    </row>
    <row r="16" spans="2:7" ht="12" customHeight="1" x14ac:dyDescent="0.2"/>
    <row r="17" spans="2:3" ht="18.75" x14ac:dyDescent="0.4">
      <c r="B17" s="2" t="s">
        <v>15</v>
      </c>
    </row>
    <row r="18" spans="2:3" x14ac:dyDescent="0.2">
      <c r="B18" s="4" t="s">
        <v>16</v>
      </c>
    </row>
    <row r="19" spans="2:3" ht="18.75" x14ac:dyDescent="0.4">
      <c r="B19" s="10" t="s">
        <v>17</v>
      </c>
      <c r="C19" s="11">
        <f>NPV(B9, C15:G15)</f>
        <v>169.53637052452453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57E61-00E0-4D73-AFC9-02088E94715F}">
  <dimension ref="B2:H20"/>
  <sheetViews>
    <sheetView showGridLines="0" workbookViewId="0">
      <selection activeCell="B17" sqref="B17"/>
    </sheetView>
  </sheetViews>
  <sheetFormatPr defaultColWidth="9.140625" defaultRowHeight="14.25" x14ac:dyDescent="0.2"/>
  <cols>
    <col min="1" max="1" width="9.140625" style="3"/>
    <col min="2" max="2" width="23.140625" style="3" customWidth="1"/>
    <col min="3" max="3" width="12.28515625" style="3" bestFit="1" customWidth="1"/>
    <col min="4" max="6" width="11.5703125" style="3" bestFit="1" customWidth="1"/>
    <col min="7" max="7" width="10.85546875" style="3" bestFit="1" customWidth="1"/>
    <col min="8" max="16384" width="9.140625" style="3"/>
  </cols>
  <sheetData>
    <row r="2" spans="2:8" ht="18.75" x14ac:dyDescent="0.4">
      <c r="B2" s="2" t="s">
        <v>18</v>
      </c>
    </row>
    <row r="3" spans="2:8" x14ac:dyDescent="0.2">
      <c r="B3" s="12"/>
      <c r="C3" s="13"/>
      <c r="D3" s="13"/>
      <c r="E3" s="13"/>
      <c r="F3" s="13"/>
      <c r="G3" s="13"/>
      <c r="H3" s="13"/>
    </row>
    <row r="4" spans="2:8" x14ac:dyDescent="0.2">
      <c r="B4" s="13"/>
      <c r="C4" s="13"/>
      <c r="D4" s="13"/>
      <c r="E4" s="13"/>
      <c r="F4" s="13"/>
      <c r="G4" s="13"/>
      <c r="H4" s="13"/>
    </row>
    <row r="5" spans="2:8" ht="18.75" x14ac:dyDescent="0.4">
      <c r="C5" s="14" t="s">
        <v>19</v>
      </c>
      <c r="D5" s="14" t="s">
        <v>7</v>
      </c>
      <c r="E5" s="14" t="s">
        <v>8</v>
      </c>
      <c r="F5" s="14" t="s">
        <v>9</v>
      </c>
      <c r="G5" s="13"/>
      <c r="H5" s="13"/>
    </row>
    <row r="6" spans="2:8" x14ac:dyDescent="0.2">
      <c r="B6" s="12" t="s">
        <v>20</v>
      </c>
      <c r="C6" s="24">
        <v>-5000</v>
      </c>
      <c r="D6" s="24"/>
      <c r="E6" s="24"/>
      <c r="F6" s="24"/>
      <c r="G6" s="13"/>
      <c r="H6" s="13"/>
    </row>
    <row r="7" spans="2:8" x14ac:dyDescent="0.2">
      <c r="B7" s="13" t="s">
        <v>21</v>
      </c>
      <c r="C7" s="24"/>
      <c r="D7" s="24">
        <v>2000</v>
      </c>
      <c r="E7" s="24">
        <v>2000</v>
      </c>
      <c r="F7" s="24">
        <v>2000</v>
      </c>
      <c r="G7" s="13"/>
      <c r="H7" s="13"/>
    </row>
    <row r="8" spans="2:8" x14ac:dyDescent="0.2">
      <c r="B8" s="13" t="s">
        <v>22</v>
      </c>
      <c r="C8" s="24">
        <f>SUM(C6:C7)</f>
        <v>-5000</v>
      </c>
      <c r="D8" s="24">
        <f>SUM(D6:D7)</f>
        <v>2000</v>
      </c>
      <c r="E8" s="24">
        <v>3000</v>
      </c>
      <c r="F8" s="24">
        <v>4000</v>
      </c>
      <c r="G8" s="13"/>
      <c r="H8" s="13"/>
    </row>
    <row r="9" spans="2:8" ht="18.75" x14ac:dyDescent="0.4">
      <c r="B9" s="14"/>
      <c r="C9" s="13"/>
      <c r="D9" s="13"/>
      <c r="E9" s="13"/>
      <c r="F9" s="13"/>
      <c r="G9" s="13"/>
      <c r="H9" s="13"/>
    </row>
    <row r="10" spans="2:8" x14ac:dyDescent="0.2">
      <c r="B10" s="22" t="s">
        <v>5</v>
      </c>
      <c r="C10" s="23">
        <v>0.1</v>
      </c>
      <c r="D10" s="13"/>
      <c r="E10" s="13"/>
      <c r="F10" s="13"/>
      <c r="G10" s="13"/>
      <c r="H10" s="13"/>
    </row>
    <row r="11" spans="2:8" x14ac:dyDescent="0.2">
      <c r="B11" s="13"/>
      <c r="C11" s="13"/>
      <c r="D11" s="13"/>
      <c r="E11" s="13"/>
      <c r="F11" s="13"/>
      <c r="G11" s="13"/>
      <c r="H11" s="13"/>
    </row>
    <row r="12" spans="2:8" ht="18.75" x14ac:dyDescent="0.4">
      <c r="B12" s="14" t="s">
        <v>23</v>
      </c>
      <c r="C12" s="25">
        <f>NPV(C10, C8:F8)</f>
        <v>2093.4362406939404</v>
      </c>
      <c r="D12" s="13" t="str">
        <f ca="1">_xlfn.FORMULATEXT(C12)</f>
        <v>=NPV(C10, C8:F8)</v>
      </c>
      <c r="E12" s="13"/>
      <c r="F12" s="13"/>
      <c r="G12" s="13"/>
      <c r="H12" s="13"/>
    </row>
    <row r="13" spans="2:8" x14ac:dyDescent="0.2">
      <c r="B13" s="13"/>
      <c r="C13" s="16"/>
      <c r="D13" s="16"/>
      <c r="E13" s="16"/>
      <c r="F13" s="16"/>
      <c r="G13" s="16"/>
      <c r="H13" s="13"/>
    </row>
    <row r="14" spans="2:8" x14ac:dyDescent="0.2">
      <c r="B14" s="15"/>
      <c r="C14" s="17"/>
      <c r="D14" s="17"/>
      <c r="E14" s="17"/>
      <c r="F14" s="17"/>
      <c r="G14" s="17"/>
      <c r="H14" s="13"/>
    </row>
    <row r="15" spans="2:8" x14ac:dyDescent="0.2">
      <c r="B15" s="15"/>
      <c r="C15" s="17"/>
      <c r="D15" s="17"/>
      <c r="E15" s="17"/>
      <c r="F15" s="17"/>
      <c r="G15" s="17"/>
      <c r="H15" s="13"/>
    </row>
    <row r="16" spans="2:8" ht="15.75" x14ac:dyDescent="0.3">
      <c r="B16" s="18"/>
      <c r="C16" s="19"/>
      <c r="D16" s="19"/>
      <c r="E16" s="19"/>
      <c r="F16" s="19"/>
      <c r="G16" s="19"/>
      <c r="H16" s="13"/>
    </row>
    <row r="17" spans="2:8" x14ac:dyDescent="0.2">
      <c r="B17" s="13"/>
      <c r="C17" s="13"/>
      <c r="D17" s="13"/>
      <c r="E17" s="13"/>
      <c r="F17" s="13"/>
      <c r="G17" s="13"/>
      <c r="H17" s="13"/>
    </row>
    <row r="18" spans="2:8" ht="18.75" x14ac:dyDescent="0.4">
      <c r="B18" s="14"/>
      <c r="C18" s="13"/>
      <c r="D18" s="13"/>
      <c r="E18" s="13"/>
      <c r="F18" s="13"/>
      <c r="G18" s="13"/>
      <c r="H18" s="13"/>
    </row>
    <row r="19" spans="2:8" x14ac:dyDescent="0.2">
      <c r="B19" s="12"/>
      <c r="C19" s="13"/>
      <c r="D19" s="13"/>
      <c r="E19" s="13"/>
      <c r="F19" s="13"/>
      <c r="G19" s="13"/>
      <c r="H19" s="13"/>
    </row>
    <row r="20" spans="2:8" ht="18.75" x14ac:dyDescent="0.4">
      <c r="B20" s="20"/>
      <c r="C20" s="21"/>
      <c r="D20" s="13"/>
      <c r="E20" s="13"/>
      <c r="F20" s="13"/>
      <c r="G20" s="13"/>
      <c r="H20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61626-87D3-4950-AC21-7CC7E1B3BDDE}">
  <dimension ref="B3:L27"/>
  <sheetViews>
    <sheetView showGridLines="0" tabSelected="1" workbookViewId="0">
      <selection activeCell="H24" sqref="H24"/>
    </sheetView>
  </sheetViews>
  <sheetFormatPr defaultRowHeight="15" x14ac:dyDescent="0.25"/>
  <cols>
    <col min="2" max="2" width="20.28515625" bestFit="1" customWidth="1"/>
    <col min="3" max="8" width="12.28515625" customWidth="1"/>
    <col min="11" max="12" width="0" hidden="1" customWidth="1"/>
  </cols>
  <sheetData>
    <row r="3" spans="2:12" x14ac:dyDescent="0.25">
      <c r="B3" s="26" t="s">
        <v>24</v>
      </c>
      <c r="C3" s="27">
        <v>2022</v>
      </c>
      <c r="D3" s="27">
        <v>2023</v>
      </c>
      <c r="E3" s="27">
        <v>2024</v>
      </c>
      <c r="F3" s="27">
        <v>2025</v>
      </c>
      <c r="G3" s="27">
        <v>2026</v>
      </c>
      <c r="H3" s="27" t="s">
        <v>25</v>
      </c>
    </row>
    <row r="4" spans="2:12" ht="6.75" customHeight="1" x14ac:dyDescent="0.25">
      <c r="B4" s="26"/>
      <c r="C4" s="26"/>
      <c r="D4" s="28"/>
      <c r="E4" s="28"/>
      <c r="F4" s="28"/>
      <c r="G4" s="28"/>
      <c r="H4" s="28"/>
    </row>
    <row r="5" spans="2:12" x14ac:dyDescent="0.25">
      <c r="B5" t="s">
        <v>12</v>
      </c>
      <c r="C5" s="29">
        <v>180000</v>
      </c>
      <c r="D5" s="29">
        <v>205000</v>
      </c>
      <c r="E5" s="29">
        <v>220000</v>
      </c>
      <c r="F5" s="29">
        <v>240000</v>
      </c>
      <c r="G5" s="29">
        <v>260000</v>
      </c>
      <c r="H5" s="30"/>
      <c r="K5" t="s">
        <v>12</v>
      </c>
      <c r="L5" s="31">
        <v>0.09</v>
      </c>
    </row>
    <row r="6" spans="2:12" x14ac:dyDescent="0.25">
      <c r="B6" t="s">
        <v>26</v>
      </c>
      <c r="C6" s="29">
        <v>170000</v>
      </c>
      <c r="D6" s="29">
        <v>195000</v>
      </c>
      <c r="E6" s="29">
        <v>210000</v>
      </c>
      <c r="F6" s="29">
        <v>228000</v>
      </c>
      <c r="G6" s="29">
        <v>248000</v>
      </c>
      <c r="H6" s="29"/>
      <c r="K6" t="s">
        <v>27</v>
      </c>
      <c r="L6" s="31">
        <v>0.09</v>
      </c>
    </row>
    <row r="7" spans="2:12" x14ac:dyDescent="0.25">
      <c r="B7" s="26" t="s">
        <v>28</v>
      </c>
      <c r="C7" s="32">
        <f>C5-C6</f>
        <v>10000</v>
      </c>
      <c r="D7" s="32">
        <f>D5-D6</f>
        <v>10000</v>
      </c>
      <c r="E7" s="32">
        <f>E5-E6</f>
        <v>10000</v>
      </c>
      <c r="F7" s="32">
        <f t="shared" ref="F7:G7" si="0">F5-F6</f>
        <v>12000</v>
      </c>
      <c r="G7" s="32">
        <f t="shared" si="0"/>
        <v>12000</v>
      </c>
      <c r="H7" s="32"/>
      <c r="K7" t="s">
        <v>29</v>
      </c>
      <c r="L7" s="31">
        <v>0.1</v>
      </c>
    </row>
    <row r="8" spans="2:12" x14ac:dyDescent="0.25">
      <c r="B8" t="s">
        <v>30</v>
      </c>
      <c r="C8" s="29">
        <v>5000</v>
      </c>
      <c r="D8" s="29">
        <v>5100</v>
      </c>
      <c r="E8" s="29">
        <v>5600</v>
      </c>
      <c r="F8" s="29">
        <v>6100</v>
      </c>
      <c r="G8" s="29">
        <v>6600</v>
      </c>
      <c r="H8" s="29"/>
      <c r="K8" t="s">
        <v>31</v>
      </c>
      <c r="L8" s="31">
        <v>0.03</v>
      </c>
    </row>
    <row r="9" spans="2:12" x14ac:dyDescent="0.25">
      <c r="B9" s="26" t="s">
        <v>32</v>
      </c>
      <c r="C9" s="32">
        <f>C7-C8</f>
        <v>5000</v>
      </c>
      <c r="D9" s="32">
        <f>D7-D8</f>
        <v>4900</v>
      </c>
      <c r="E9" s="32">
        <f>E7-E8</f>
        <v>4400</v>
      </c>
      <c r="F9" s="32">
        <f t="shared" ref="F9:G9" si="1">F7-F8</f>
        <v>5900</v>
      </c>
      <c r="G9" s="32">
        <f t="shared" si="1"/>
        <v>5400</v>
      </c>
      <c r="H9" s="33"/>
    </row>
    <row r="10" spans="2:12" x14ac:dyDescent="0.25">
      <c r="B10" s="26"/>
      <c r="C10" s="32"/>
      <c r="D10" s="33"/>
      <c r="E10" s="33"/>
      <c r="F10" s="33"/>
      <c r="G10" s="33"/>
      <c r="H10" s="33"/>
    </row>
    <row r="11" spans="2:12" x14ac:dyDescent="0.25">
      <c r="B11" t="s">
        <v>33</v>
      </c>
      <c r="C11" s="34">
        <v>-1000</v>
      </c>
      <c r="D11" s="34">
        <v>300</v>
      </c>
      <c r="E11" s="34">
        <f>E9-1500</f>
        <v>2900</v>
      </c>
      <c r="F11" s="34">
        <f>F9-1500</f>
        <v>4400</v>
      </c>
      <c r="G11" s="34">
        <f>G9-1500</f>
        <v>3900</v>
      </c>
      <c r="H11" s="34"/>
    </row>
    <row r="12" spans="2:12" x14ac:dyDescent="0.25">
      <c r="B12" t="s">
        <v>34</v>
      </c>
      <c r="C12" s="34">
        <v>4000</v>
      </c>
      <c r="D12" s="34">
        <v>2578</v>
      </c>
      <c r="E12" s="34">
        <v>2000</v>
      </c>
      <c r="F12" s="34">
        <v>2050</v>
      </c>
      <c r="G12" s="34">
        <v>2100</v>
      </c>
      <c r="H12" s="34"/>
    </row>
    <row r="13" spans="2:12" hidden="1" x14ac:dyDescent="0.25">
      <c r="B13" t="s">
        <v>35</v>
      </c>
      <c r="C13" s="34"/>
      <c r="D13" s="34"/>
      <c r="E13" s="34"/>
      <c r="F13" s="34"/>
      <c r="G13" s="34"/>
      <c r="H13" s="34"/>
    </row>
    <row r="14" spans="2:12" x14ac:dyDescent="0.25">
      <c r="B14" s="35" t="s">
        <v>36</v>
      </c>
      <c r="C14" s="36">
        <f>SUM(C11:C12)</f>
        <v>3000</v>
      </c>
      <c r="D14" s="36">
        <f>SUM(D11:D13)</f>
        <v>2878</v>
      </c>
      <c r="E14" s="36">
        <f>SUM(E11:E13)</f>
        <v>4900</v>
      </c>
      <c r="F14" s="36">
        <f>SUM(F11:F13)</f>
        <v>6450</v>
      </c>
      <c r="G14" s="36">
        <f>SUM(G11:G13)</f>
        <v>6000</v>
      </c>
      <c r="H14" s="36"/>
    </row>
    <row r="15" spans="2:12" x14ac:dyDescent="0.25">
      <c r="B15" t="s">
        <v>37</v>
      </c>
      <c r="C15" s="34">
        <v>500</v>
      </c>
      <c r="D15" s="34">
        <v>481</v>
      </c>
      <c r="E15" s="34">
        <f>D15*1.04</f>
        <v>500.24</v>
      </c>
      <c r="F15" s="34">
        <f>E15*1.04</f>
        <v>520.24959999999999</v>
      </c>
      <c r="G15" s="34">
        <v>540</v>
      </c>
      <c r="H15" s="34"/>
    </row>
    <row r="16" spans="2:12" x14ac:dyDescent="0.25">
      <c r="B16" s="35" t="s">
        <v>38</v>
      </c>
      <c r="C16" s="36">
        <f>C14-C15</f>
        <v>2500</v>
      </c>
      <c r="D16" s="36">
        <f>D14-D15</f>
        <v>2397</v>
      </c>
      <c r="E16" s="36">
        <f t="shared" ref="E16:G16" si="2">E14-E15</f>
        <v>4399.76</v>
      </c>
      <c r="F16" s="36">
        <f t="shared" si="2"/>
        <v>5929.7503999999999</v>
      </c>
      <c r="G16" s="36">
        <f t="shared" si="2"/>
        <v>5460</v>
      </c>
      <c r="H16" s="36">
        <f>G16*(1+L8)/(L7-L8)</f>
        <v>80340</v>
      </c>
    </row>
    <row r="17" spans="2:8" x14ac:dyDescent="0.25">
      <c r="B17" s="37" t="s">
        <v>39</v>
      </c>
      <c r="C17" s="37"/>
      <c r="D17" s="38"/>
      <c r="E17" s="39">
        <f>NPV(0.1, D16:H16)</f>
        <v>63884.438000384951</v>
      </c>
      <c r="F17" s="40"/>
      <c r="G17" s="40"/>
      <c r="H17" s="40"/>
    </row>
    <row r="18" spans="2:8" x14ac:dyDescent="0.25">
      <c r="B18" s="40" t="s">
        <v>40</v>
      </c>
      <c r="C18" s="40"/>
      <c r="E18" s="40">
        <v>249</v>
      </c>
      <c r="F18" s="40"/>
      <c r="G18" s="40"/>
      <c r="H18" s="40"/>
    </row>
    <row r="19" spans="2:8" x14ac:dyDescent="0.25">
      <c r="B19" s="40" t="s">
        <v>41</v>
      </c>
      <c r="C19" s="40"/>
      <c r="E19" s="41">
        <f>E17/E18</f>
        <v>256.5640080336745</v>
      </c>
      <c r="F19" s="40"/>
      <c r="G19" s="40"/>
      <c r="H19" s="40"/>
    </row>
    <row r="21" spans="2:8" x14ac:dyDescent="0.25">
      <c r="F21" s="42"/>
    </row>
    <row r="22" spans="2:8" x14ac:dyDescent="0.25">
      <c r="E22" s="43"/>
    </row>
    <row r="23" spans="2:8" x14ac:dyDescent="0.25">
      <c r="D23" s="43"/>
      <c r="E23" s="43"/>
    </row>
    <row r="24" spans="2:8" x14ac:dyDescent="0.25">
      <c r="D24" s="43"/>
    </row>
    <row r="27" spans="2:8" x14ac:dyDescent="0.25">
      <c r="D27" s="4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NPV</vt:lpstr>
      <vt:lpstr>Example 1</vt:lpstr>
      <vt:lpstr>Example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Dion, Michael</cp:lastModifiedBy>
  <cp:revision/>
  <dcterms:created xsi:type="dcterms:W3CDTF">2021-03-27T13:06:41Z</dcterms:created>
  <dcterms:modified xsi:type="dcterms:W3CDTF">2024-01-31T20:30:01Z</dcterms:modified>
  <cp:category/>
  <cp:contentStatus/>
</cp:coreProperties>
</file>